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813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9" i="1"/>
  <c r="I9"/>
  <c r="E28" l="1"/>
  <c r="E21"/>
  <c r="E23"/>
  <c r="E27"/>
  <c r="B32"/>
  <c r="B31"/>
  <c r="B30"/>
  <c r="E32"/>
  <c r="E31"/>
  <c r="E30"/>
  <c r="E26"/>
  <c r="E25"/>
  <c r="E24"/>
  <c r="I5"/>
  <c r="I4"/>
  <c r="I10"/>
  <c r="I6" s="1"/>
  <c r="E22" s="1"/>
  <c r="I7" l="1"/>
  <c r="E20" s="1"/>
  <c r="E17" s="1"/>
</calcChain>
</file>

<file path=xl/sharedStrings.xml><?xml version="1.0" encoding="utf-8"?>
<sst xmlns="http://schemas.openxmlformats.org/spreadsheetml/2006/main" count="26" uniqueCount="25">
  <si>
    <t>입 주 예 정 일</t>
    <phoneticPr fontId="1" type="noConversion"/>
  </si>
  <si>
    <t>월</t>
    <phoneticPr fontId="1" type="noConversion"/>
  </si>
  <si>
    <t>일</t>
    <phoneticPr fontId="1" type="noConversion"/>
  </si>
  <si>
    <t xml:space="preserve"> ※ 상세내용</t>
    <phoneticPr fontId="1" type="noConversion"/>
  </si>
  <si>
    <t>초기비용계산기</t>
    <phoneticPr fontId="1" type="noConversion"/>
  </si>
  <si>
    <t>관 리 비</t>
    <phoneticPr fontId="1" type="noConversion"/>
  </si>
  <si>
    <t>계약시 납부관리비</t>
    <phoneticPr fontId="1" type="noConversion"/>
  </si>
  <si>
    <t>레이킹</t>
    <phoneticPr fontId="1" type="noConversion"/>
  </si>
  <si>
    <t>시키킹</t>
    <phoneticPr fontId="1" type="noConversion"/>
  </si>
  <si>
    <t>보증금</t>
    <phoneticPr fontId="1" type="noConversion"/>
  </si>
  <si>
    <t>레 이 킹</t>
    <phoneticPr fontId="1" type="noConversion"/>
  </si>
  <si>
    <t>시 키 킹</t>
    <phoneticPr fontId="1" type="noConversion"/>
  </si>
  <si>
    <t>보 증 금</t>
    <phoneticPr fontId="1" type="noConversion"/>
  </si>
  <si>
    <t>부동산 수수료</t>
    <phoneticPr fontId="1" type="noConversion"/>
  </si>
  <si>
    <t>키 교환비</t>
    <phoneticPr fontId="1" type="noConversion"/>
  </si>
  <si>
    <t>초 기 비 용</t>
    <phoneticPr fontId="1" type="noConversion"/>
  </si>
  <si>
    <t>화 재 보 험</t>
    <phoneticPr fontId="1" type="noConversion"/>
  </si>
  <si>
    <t>화재보험</t>
    <phoneticPr fontId="1" type="noConversion"/>
  </si>
  <si>
    <t>보증인 / 보증회사</t>
    <phoneticPr fontId="1" type="noConversion"/>
  </si>
  <si>
    <t>월세</t>
    <phoneticPr fontId="1" type="noConversion"/>
  </si>
  <si>
    <t>월     세</t>
    <phoneticPr fontId="1" type="noConversion"/>
  </si>
  <si>
    <t>부동산 수수료 없음</t>
    <phoneticPr fontId="1" type="noConversion"/>
  </si>
  <si>
    <t>계약시 납부야칭</t>
    <phoneticPr fontId="1" type="noConversion"/>
  </si>
  <si>
    <t>기 타 비 용</t>
    <phoneticPr fontId="1" type="noConversion"/>
  </si>
  <si>
    <t>사무 수수료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</si>
</sst>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[$¥-411]#,##0"/>
    <numFmt numFmtId="177" formatCode="@&quot;ヶ月&quot;"/>
    <numFmt numFmtId="178" formatCode="[$¥-411]#,##0_);[Red]\([$¥-411]#,##0\)"/>
    <numFmt numFmtId="179" formatCode="@&quot;%&quot;"/>
  </numFmts>
  <fonts count="1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EF1E6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7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22"/>
      <color rgb="FFFF0000"/>
      <name val="맑은 고딕"/>
      <family val="3"/>
      <charset val="129"/>
      <scheme val="minor"/>
    </font>
    <font>
      <sz val="22"/>
      <color rgb="FFFF0000"/>
      <name val="맑은 고딕"/>
      <family val="3"/>
      <charset val="129"/>
      <scheme val="minor"/>
    </font>
    <font>
      <sz val="20"/>
      <color rgb="FFFF000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EEFE2"/>
      <name val="맑은 고딕"/>
      <family val="3"/>
      <charset val="129"/>
      <scheme val="minor"/>
    </font>
    <font>
      <sz val="11"/>
      <color theme="9" tint="0.79998168889431442"/>
      <name val="맑은 고딕"/>
      <family val="3"/>
      <charset val="129"/>
      <scheme val="minor"/>
    </font>
    <font>
      <sz val="13"/>
      <color theme="9" tint="0.7999816888943144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NumberFormat="1" applyFont="1" applyFill="1">
      <alignment vertical="center"/>
    </xf>
    <xf numFmtId="178" fontId="6" fillId="2" borderId="0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</xf>
    <xf numFmtId="178" fontId="6" fillId="2" borderId="1" xfId="0" applyNumberFormat="1" applyFont="1" applyFill="1" applyBorder="1" applyAlignment="1" applyProtection="1">
      <alignment horizontal="center"/>
      <protection locked="0"/>
    </xf>
    <xf numFmtId="178" fontId="6" fillId="2" borderId="2" xfId="0" applyNumberFormat="1" applyFont="1" applyFill="1" applyBorder="1" applyAlignment="1" applyProtection="1">
      <alignment horizontal="center"/>
      <protection locked="0"/>
    </xf>
    <xf numFmtId="177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176" fontId="6" fillId="2" borderId="1" xfId="0" applyNumberFormat="1" applyFont="1" applyFill="1" applyBorder="1" applyAlignment="1" applyProtection="1">
      <alignment horizontal="center"/>
      <protection locked="0"/>
    </xf>
    <xf numFmtId="179" fontId="6" fillId="2" borderId="2" xfId="0" applyNumberFormat="1" applyFont="1" applyFill="1" applyBorder="1" applyAlignment="1" applyProtection="1">
      <alignment horizontal="left"/>
      <protection locked="0"/>
    </xf>
    <xf numFmtId="0" fontId="0" fillId="2" borderId="0" xfId="0" applyFill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2" fillId="2" borderId="0" xfId="0" applyFont="1" applyFill="1" applyProtection="1">
      <alignment vertical="center"/>
    </xf>
    <xf numFmtId="0" fontId="13" fillId="2" borderId="0" xfId="0" applyNumberFormat="1" applyFont="1" applyFill="1" applyProtection="1">
      <alignment vertical="center"/>
    </xf>
    <xf numFmtId="176" fontId="6" fillId="2" borderId="0" xfId="0" applyNumberFormat="1" applyFont="1" applyFill="1" applyBorder="1" applyAlignment="1" applyProtection="1">
      <alignment horizontal="center"/>
    </xf>
    <xf numFmtId="0" fontId="13" fillId="2" borderId="0" xfId="0" applyFont="1" applyFill="1" applyProtection="1">
      <alignment vertical="center"/>
    </xf>
    <xf numFmtId="177" fontId="14" fillId="2" borderId="0" xfId="0" applyNumberFormat="1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horizontal="left"/>
    </xf>
    <xf numFmtId="0" fontId="13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/>
    </xf>
    <xf numFmtId="0" fontId="6" fillId="2" borderId="2" xfId="0" applyFont="1" applyFill="1" applyBorder="1" applyAlignment="1" applyProtection="1">
      <alignment horizontal="right"/>
    </xf>
    <xf numFmtId="0" fontId="6" fillId="2" borderId="0" xfId="0" applyFont="1" applyFill="1" applyBorder="1" applyAlignment="1" applyProtection="1">
      <alignment horizontal="center"/>
    </xf>
    <xf numFmtId="178" fontId="6" fillId="2" borderId="0" xfId="0" applyNumberFormat="1" applyFont="1" applyFill="1" applyBorder="1" applyAlignment="1" applyProtection="1">
      <alignment horizontal="center"/>
    </xf>
    <xf numFmtId="178" fontId="14" fillId="2" borderId="0" xfId="0" applyNumberFormat="1" applyFont="1" applyFill="1" applyBorder="1" applyAlignment="1" applyProtection="1">
      <alignment horizontal="center"/>
    </xf>
    <xf numFmtId="0" fontId="7" fillId="2" borderId="0" xfId="0" applyFont="1" applyFill="1" applyAlignment="1" applyProtection="1">
      <alignment horizontal="center" vertical="center"/>
    </xf>
    <xf numFmtId="176" fontId="8" fillId="2" borderId="3" xfId="0" applyNumberFormat="1" applyFont="1" applyFill="1" applyBorder="1" applyAlignment="1" applyProtection="1">
      <alignment horizontal="center" vertical="center"/>
    </xf>
    <xf numFmtId="176" fontId="9" fillId="2" borderId="0" xfId="0" applyNumberFormat="1" applyFont="1" applyFill="1" applyBorder="1" applyAlignment="1" applyProtection="1">
      <alignment horizontal="center"/>
    </xf>
    <xf numFmtId="0" fontId="10" fillId="2" borderId="0" xfId="0" applyFont="1" applyFill="1" applyAlignment="1" applyProtection="1">
      <alignment horizontal="center" vertical="center"/>
    </xf>
    <xf numFmtId="176" fontId="0" fillId="2" borderId="0" xfId="0" applyNumberFormat="1" applyFill="1" applyBorder="1" applyAlignment="1" applyProtection="1">
      <alignment horizontal="center" vertical="center"/>
    </xf>
    <xf numFmtId="0" fontId="11" fillId="2" borderId="0" xfId="0" applyFont="1" applyFill="1" applyAlignment="1" applyProtection="1">
      <alignment horizontal="left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178" fontId="6" fillId="2" borderId="7" xfId="0" applyNumberFormat="1" applyFont="1" applyFill="1" applyBorder="1" applyAlignment="1" applyProtection="1">
      <alignment horizontal="center"/>
    </xf>
    <xf numFmtId="0" fontId="12" fillId="2" borderId="0" xfId="0" applyFont="1" applyFill="1" applyProtection="1">
      <alignment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178" fontId="6" fillId="2" borderId="11" xfId="0" applyNumberFormat="1" applyFont="1" applyFill="1" applyBorder="1" applyAlignment="1" applyProtection="1">
      <alignment horizontal="center"/>
    </xf>
    <xf numFmtId="178" fontId="6" fillId="2" borderId="12" xfId="0" applyNumberFormat="1" applyFont="1" applyFill="1" applyBorder="1" applyAlignment="1" applyProtection="1">
      <alignment horizontal="center"/>
    </xf>
    <xf numFmtId="178" fontId="6" fillId="2" borderId="13" xfId="0" applyNumberFormat="1" applyFont="1" applyFill="1" applyBorder="1" applyAlignment="1" applyProtection="1">
      <alignment horizont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tabSelected="1" workbookViewId="0">
      <selection activeCell="E14" sqref="E14:H14"/>
    </sheetView>
  </sheetViews>
  <sheetFormatPr defaultRowHeight="16.5"/>
  <cols>
    <col min="1" max="1" width="2.5" customWidth="1"/>
    <col min="2" max="4" width="11.25" customWidth="1"/>
    <col min="5" max="9" width="6.75" customWidth="1"/>
    <col min="10" max="10" width="2.5" customWidth="1"/>
    <col min="13" max="13" width="2.5" customWidth="1"/>
  </cols>
  <sheetData>
    <row r="1" spans="1:16" ht="1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  <c r="N1" s="1"/>
      <c r="O1" s="1"/>
      <c r="P1" s="1"/>
    </row>
    <row r="2" spans="1:16" ht="42.75" customHeight="1">
      <c r="A2" s="18"/>
      <c r="B2" s="19" t="s">
        <v>4</v>
      </c>
      <c r="C2" s="19"/>
      <c r="D2" s="19"/>
      <c r="E2" s="19"/>
      <c r="F2" s="19"/>
      <c r="G2" s="19"/>
      <c r="H2" s="19"/>
      <c r="I2" s="19"/>
      <c r="J2" s="20"/>
      <c r="K2" s="6"/>
      <c r="L2" s="6"/>
      <c r="M2" s="1"/>
      <c r="N2" s="1"/>
      <c r="O2" s="1"/>
      <c r="P2" s="1"/>
    </row>
    <row r="3" spans="1:16" ht="9.75" customHeight="1">
      <c r="A3" s="18"/>
      <c r="B3" s="18"/>
      <c r="C3" s="18"/>
      <c r="D3" s="18"/>
      <c r="E3" s="18"/>
      <c r="F3" s="18"/>
      <c r="G3" s="18"/>
      <c r="H3" s="18"/>
      <c r="I3" s="21"/>
      <c r="J3" s="18"/>
      <c r="K3" s="7"/>
      <c r="L3" s="2"/>
      <c r="M3" s="2"/>
      <c r="N3" s="1"/>
      <c r="O3" s="1"/>
      <c r="P3" s="1"/>
    </row>
    <row r="4" spans="1:16" ht="22.5" customHeight="1" thickBot="1">
      <c r="A4" s="18"/>
      <c r="B4" s="11" t="s">
        <v>20</v>
      </c>
      <c r="C4" s="11"/>
      <c r="D4" s="11"/>
      <c r="E4" s="12"/>
      <c r="F4" s="12"/>
      <c r="G4" s="12"/>
      <c r="H4" s="12"/>
      <c r="I4" s="22">
        <f>E4</f>
        <v>0</v>
      </c>
      <c r="J4" s="23"/>
      <c r="L4" s="2"/>
      <c r="M4" s="3"/>
      <c r="N4" s="1"/>
      <c r="O4" s="1"/>
      <c r="P4" s="1"/>
    </row>
    <row r="5" spans="1:16" ht="22.5" customHeight="1" thickBot="1">
      <c r="A5" s="18"/>
      <c r="B5" s="11" t="s">
        <v>5</v>
      </c>
      <c r="C5" s="11"/>
      <c r="D5" s="11"/>
      <c r="E5" s="13"/>
      <c r="F5" s="13"/>
      <c r="G5" s="13"/>
      <c r="H5" s="13"/>
      <c r="I5" s="22">
        <f>E5</f>
        <v>0</v>
      </c>
      <c r="J5" s="23"/>
      <c r="L5" s="2"/>
      <c r="M5" s="3"/>
      <c r="N5" s="1"/>
      <c r="O5" s="1"/>
      <c r="P5" s="1"/>
    </row>
    <row r="6" spans="1:16" ht="22.5" customHeight="1" thickBot="1">
      <c r="A6" s="18"/>
      <c r="B6" s="11" t="s">
        <v>10</v>
      </c>
      <c r="C6" s="11"/>
      <c r="D6" s="11"/>
      <c r="E6" s="14"/>
      <c r="F6" s="14"/>
      <c r="G6" s="14"/>
      <c r="H6" s="14"/>
      <c r="I6" s="22">
        <f>(I5/I9)*I10</f>
        <v>0</v>
      </c>
      <c r="J6" s="23"/>
      <c r="L6" s="2"/>
      <c r="M6" s="3"/>
      <c r="N6" s="1"/>
      <c r="O6" s="1"/>
      <c r="P6" s="1"/>
    </row>
    <row r="7" spans="1:16" ht="22.5" customHeight="1" thickBot="1">
      <c r="A7" s="18"/>
      <c r="B7" s="11" t="s">
        <v>11</v>
      </c>
      <c r="C7" s="11"/>
      <c r="D7" s="11"/>
      <c r="E7" s="14"/>
      <c r="F7" s="14"/>
      <c r="G7" s="14"/>
      <c r="H7" s="14"/>
      <c r="I7" s="24">
        <f>(I4/I9)*I10</f>
        <v>0</v>
      </c>
      <c r="J7" s="23"/>
      <c r="L7" s="2"/>
      <c r="M7" s="3"/>
      <c r="N7" s="1"/>
      <c r="O7" s="1"/>
      <c r="P7" s="1"/>
    </row>
    <row r="8" spans="1:16" ht="22.5" customHeight="1" thickBot="1">
      <c r="A8" s="18"/>
      <c r="B8" s="11" t="s">
        <v>12</v>
      </c>
      <c r="C8" s="11"/>
      <c r="D8" s="11"/>
      <c r="E8" s="14"/>
      <c r="F8" s="14"/>
      <c r="G8" s="14"/>
      <c r="H8" s="14"/>
      <c r="I8" s="25"/>
      <c r="J8" s="23"/>
      <c r="K8" s="2"/>
      <c r="L8" s="2"/>
      <c r="M8" s="3"/>
      <c r="N8" s="1"/>
      <c r="O8" s="1"/>
      <c r="P8" s="1"/>
    </row>
    <row r="9" spans="1:16" ht="22.5" customHeight="1" thickBot="1">
      <c r="A9" s="18"/>
      <c r="B9" s="11" t="s">
        <v>0</v>
      </c>
      <c r="C9" s="11"/>
      <c r="D9" s="11"/>
      <c r="E9" s="15"/>
      <c r="F9" s="26" t="s">
        <v>1</v>
      </c>
      <c r="G9" s="15"/>
      <c r="H9" s="26" t="s">
        <v>2</v>
      </c>
      <c r="I9" s="27" t="str">
        <f>IF(E9&lt;=1,"31",IF(E9=2,"28",IF(E9=3,"31",IF(E9=4,"30",IF(E9=5,"31",IF(E9=6,"30",IF(E9=7,"31",IF(E9=8,"31",IF(E9=9,"30",IF(E9=10,"31",IF(E9=11,"30",IF(E9=12,"31"))))))))))))</f>
        <v>31</v>
      </c>
      <c r="J9" s="28"/>
      <c r="M9" s="4"/>
      <c r="N9" s="1"/>
      <c r="O9" s="1"/>
    </row>
    <row r="10" spans="1:16" ht="22.5" customHeight="1" thickBot="1">
      <c r="A10" s="18"/>
      <c r="B10" s="11" t="s">
        <v>16</v>
      </c>
      <c r="C10" s="11"/>
      <c r="D10" s="11"/>
      <c r="E10" s="16"/>
      <c r="F10" s="16"/>
      <c r="G10" s="16"/>
      <c r="H10" s="16"/>
      <c r="I10" s="27">
        <f>I9-G9+1</f>
        <v>32</v>
      </c>
      <c r="J10" s="28"/>
      <c r="M10" s="4"/>
      <c r="N10" s="1"/>
      <c r="O10" s="1"/>
    </row>
    <row r="11" spans="1:16" ht="22.5" customHeight="1" thickBot="1">
      <c r="A11" s="18"/>
      <c r="B11" s="9"/>
      <c r="C11" s="9" t="s">
        <v>18</v>
      </c>
      <c r="D11" s="9"/>
      <c r="E11" s="29" t="s">
        <v>19</v>
      </c>
      <c r="F11" s="29"/>
      <c r="G11" s="17"/>
      <c r="H11" s="17"/>
      <c r="I11" s="27"/>
      <c r="J11" s="28"/>
      <c r="M11" s="4"/>
      <c r="N11" s="1"/>
      <c r="O11" s="1"/>
    </row>
    <row r="12" spans="1:16" ht="22.5" customHeight="1" thickBot="1">
      <c r="A12" s="18"/>
      <c r="B12" s="11" t="s">
        <v>14</v>
      </c>
      <c r="C12" s="11"/>
      <c r="D12" s="11"/>
      <c r="E12" s="12"/>
      <c r="F12" s="12"/>
      <c r="G12" s="12"/>
      <c r="H12" s="12"/>
      <c r="I12" s="24"/>
      <c r="J12" s="30"/>
      <c r="K12" s="2"/>
      <c r="L12" s="2"/>
      <c r="M12" s="2"/>
      <c r="N12" s="1"/>
      <c r="O12" s="1"/>
    </row>
    <row r="13" spans="1:16" ht="22.5" customHeight="1" thickBot="1">
      <c r="A13" s="18"/>
      <c r="B13" s="11" t="s">
        <v>24</v>
      </c>
      <c r="C13" s="11"/>
      <c r="D13" s="11"/>
      <c r="E13" s="13"/>
      <c r="F13" s="13"/>
      <c r="G13" s="13"/>
      <c r="H13" s="13"/>
      <c r="I13" s="31"/>
      <c r="J13" s="30"/>
      <c r="K13" s="2"/>
      <c r="L13" s="2"/>
      <c r="M13" s="2"/>
      <c r="N13" s="1"/>
      <c r="O13" s="1"/>
    </row>
    <row r="14" spans="1:16" ht="22.5" customHeight="1" thickBot="1">
      <c r="A14" s="18"/>
      <c r="B14" s="10" t="s">
        <v>23</v>
      </c>
      <c r="C14" s="10"/>
      <c r="D14" s="10"/>
      <c r="E14" s="13"/>
      <c r="F14" s="13"/>
      <c r="G14" s="13"/>
      <c r="H14" s="13"/>
      <c r="I14" s="31"/>
      <c r="J14" s="30"/>
      <c r="K14" s="2"/>
      <c r="L14" s="2"/>
      <c r="M14" s="2"/>
      <c r="N14" s="1"/>
      <c r="O14" s="1"/>
      <c r="P14" s="1"/>
    </row>
    <row r="15" spans="1:16" ht="22.5" customHeight="1">
      <c r="A15" s="18"/>
      <c r="B15" s="11" t="s">
        <v>21</v>
      </c>
      <c r="C15" s="11"/>
      <c r="D15" s="11"/>
      <c r="E15" s="31"/>
      <c r="F15" s="8"/>
      <c r="G15" s="8"/>
      <c r="H15" s="31"/>
      <c r="I15" s="32" t="b">
        <v>0</v>
      </c>
      <c r="J15" s="30"/>
      <c r="K15" s="2"/>
      <c r="L15" s="2"/>
      <c r="M15" s="2"/>
      <c r="N15" s="1"/>
      <c r="O15" s="1"/>
      <c r="P15" s="1"/>
    </row>
    <row r="16" spans="1:16" ht="10.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2"/>
      <c r="L16" s="2"/>
      <c r="M16" s="2"/>
      <c r="N16" s="1"/>
      <c r="O16" s="1"/>
      <c r="P16" s="1"/>
    </row>
    <row r="17" spans="1:16" ht="30" customHeight="1" thickBot="1">
      <c r="A17" s="18"/>
      <c r="B17" s="33" t="s">
        <v>15</v>
      </c>
      <c r="C17" s="33"/>
      <c r="D17" s="33"/>
      <c r="E17" s="34">
        <f>E20+E21+E22+E23+E24+E25+E26+E27+E28+E29+E30+E31+E32</f>
        <v>0</v>
      </c>
      <c r="F17" s="34"/>
      <c r="G17" s="34"/>
      <c r="H17" s="34"/>
      <c r="I17" s="35"/>
      <c r="J17" s="35"/>
      <c r="K17" s="2"/>
      <c r="L17" s="2"/>
      <c r="M17" s="2"/>
      <c r="N17" s="1"/>
      <c r="O17" s="1"/>
      <c r="P17" s="1"/>
    </row>
    <row r="18" spans="1:16" ht="8.25" customHeight="1" thickTop="1">
      <c r="A18" s="18"/>
      <c r="B18" s="36"/>
      <c r="C18" s="36"/>
      <c r="D18" s="36"/>
      <c r="E18" s="37"/>
      <c r="F18" s="37"/>
      <c r="G18" s="37"/>
      <c r="H18" s="37"/>
      <c r="I18" s="37"/>
      <c r="J18" s="37"/>
      <c r="K18" s="2"/>
      <c r="L18" s="2"/>
      <c r="M18" s="1"/>
      <c r="N18" s="1"/>
      <c r="O18" s="1"/>
      <c r="P18" s="1"/>
    </row>
    <row r="19" spans="1:16" ht="26.25" customHeight="1">
      <c r="A19" s="18"/>
      <c r="B19" s="38" t="s">
        <v>3</v>
      </c>
      <c r="C19" s="38"/>
      <c r="D19" s="18"/>
      <c r="E19" s="18"/>
      <c r="F19" s="18"/>
      <c r="G19" s="18"/>
      <c r="H19" s="18"/>
      <c r="I19" s="18"/>
      <c r="J19" s="18"/>
      <c r="K19" s="2"/>
      <c r="L19" s="2"/>
      <c r="M19" s="1"/>
      <c r="N19" s="1"/>
      <c r="O19" s="1"/>
      <c r="P19" s="1"/>
    </row>
    <row r="20" spans="1:16" ht="22.5" customHeight="1">
      <c r="A20" s="18"/>
      <c r="B20" s="39" t="s">
        <v>22</v>
      </c>
      <c r="C20" s="40"/>
      <c r="D20" s="41"/>
      <c r="E20" s="42">
        <f>ROUND(I7,0)</f>
        <v>0</v>
      </c>
      <c r="F20" s="42"/>
      <c r="G20" s="42"/>
      <c r="H20" s="42"/>
      <c r="I20" s="42"/>
      <c r="J20" s="43"/>
      <c r="K20" s="2"/>
      <c r="L20" s="2"/>
      <c r="M20" s="1"/>
      <c r="N20" s="1"/>
      <c r="O20" s="1"/>
      <c r="P20" s="1"/>
    </row>
    <row r="21" spans="1:16" ht="22.5" customHeight="1">
      <c r="A21" s="18"/>
      <c r="B21" s="44"/>
      <c r="C21" s="45"/>
      <c r="D21" s="46"/>
      <c r="E21" s="47" t="str">
        <f>IF(G9&lt;=15,"0",E4)</f>
        <v>0</v>
      </c>
      <c r="F21" s="48"/>
      <c r="G21" s="48"/>
      <c r="H21" s="48"/>
      <c r="I21" s="49"/>
      <c r="J21" s="43"/>
      <c r="K21" s="2"/>
      <c r="L21" s="2"/>
      <c r="M21" s="1"/>
      <c r="N21" s="1"/>
      <c r="O21" s="1"/>
      <c r="P21" s="1"/>
    </row>
    <row r="22" spans="1:16" ht="22.5" customHeight="1">
      <c r="A22" s="18"/>
      <c r="B22" s="39" t="s">
        <v>6</v>
      </c>
      <c r="C22" s="40"/>
      <c r="D22" s="41"/>
      <c r="E22" s="42">
        <f>ROUND(I6,0)</f>
        <v>0</v>
      </c>
      <c r="F22" s="42"/>
      <c r="G22" s="42"/>
      <c r="H22" s="42"/>
      <c r="I22" s="42"/>
      <c r="J22" s="43"/>
      <c r="K22" s="1"/>
      <c r="L22" s="1"/>
      <c r="M22" s="1"/>
      <c r="N22" s="1"/>
      <c r="O22" s="1"/>
      <c r="P22" s="1"/>
    </row>
    <row r="23" spans="1:16" ht="22.5" customHeight="1">
      <c r="A23" s="18"/>
      <c r="B23" s="44"/>
      <c r="C23" s="45"/>
      <c r="D23" s="46"/>
      <c r="E23" s="47" t="str">
        <f>IF(G9&lt;=15,"0",E5)</f>
        <v>0</v>
      </c>
      <c r="F23" s="48"/>
      <c r="G23" s="48"/>
      <c r="H23" s="48"/>
      <c r="I23" s="49"/>
      <c r="J23" s="43"/>
      <c r="K23" s="1"/>
      <c r="L23" s="1"/>
      <c r="M23" s="1"/>
      <c r="N23" s="1"/>
      <c r="O23" s="1"/>
      <c r="P23" s="1"/>
    </row>
    <row r="24" spans="1:16" ht="22.5" customHeight="1">
      <c r="A24" s="18"/>
      <c r="B24" s="50" t="s">
        <v>7</v>
      </c>
      <c r="C24" s="50"/>
      <c r="D24" s="50"/>
      <c r="E24" s="42">
        <f>E4*E6</f>
        <v>0</v>
      </c>
      <c r="F24" s="42"/>
      <c r="G24" s="42"/>
      <c r="H24" s="42"/>
      <c r="I24" s="42"/>
      <c r="J24" s="43"/>
      <c r="K24" s="1"/>
      <c r="L24" s="1"/>
      <c r="M24" s="1"/>
      <c r="N24" s="1"/>
      <c r="O24" s="1"/>
      <c r="P24" s="1"/>
    </row>
    <row r="25" spans="1:16" ht="22.5" customHeight="1">
      <c r="A25" s="18"/>
      <c r="B25" s="50" t="s">
        <v>8</v>
      </c>
      <c r="C25" s="50"/>
      <c r="D25" s="50"/>
      <c r="E25" s="42">
        <f>E4*E7</f>
        <v>0</v>
      </c>
      <c r="F25" s="42"/>
      <c r="G25" s="42"/>
      <c r="H25" s="42"/>
      <c r="I25" s="42"/>
      <c r="J25" s="43"/>
      <c r="K25" s="1"/>
      <c r="L25" s="1"/>
      <c r="M25" s="1"/>
      <c r="N25" s="1"/>
      <c r="O25" s="1"/>
      <c r="P25" s="1"/>
    </row>
    <row r="26" spans="1:16" ht="22.5" customHeight="1">
      <c r="A26" s="18"/>
      <c r="B26" s="50" t="s">
        <v>9</v>
      </c>
      <c r="C26" s="50"/>
      <c r="D26" s="50"/>
      <c r="E26" s="42">
        <f>E4*E8</f>
        <v>0</v>
      </c>
      <c r="F26" s="42"/>
      <c r="G26" s="42"/>
      <c r="H26" s="42"/>
      <c r="I26" s="42"/>
      <c r="J26" s="43"/>
      <c r="K26" s="1"/>
      <c r="L26" s="1"/>
      <c r="M26" s="1"/>
      <c r="N26" s="1"/>
      <c r="O26" s="1"/>
      <c r="P26" s="1"/>
    </row>
    <row r="27" spans="1:16" ht="22.5" customHeight="1">
      <c r="A27" s="18"/>
      <c r="B27" s="51" t="s">
        <v>17</v>
      </c>
      <c r="C27" s="52"/>
      <c r="D27" s="53"/>
      <c r="E27" s="47">
        <f>E10</f>
        <v>0</v>
      </c>
      <c r="F27" s="48"/>
      <c r="G27" s="48"/>
      <c r="H27" s="48"/>
      <c r="I27" s="49"/>
      <c r="J27" s="43"/>
      <c r="K27" s="1"/>
      <c r="L27" s="1"/>
      <c r="M27" s="1"/>
      <c r="N27" s="1"/>
      <c r="O27" s="1"/>
      <c r="P27" s="1"/>
    </row>
    <row r="28" spans="1:16" ht="22.5" customHeight="1">
      <c r="A28" s="18"/>
      <c r="B28" s="51" t="s">
        <v>18</v>
      </c>
      <c r="C28" s="52"/>
      <c r="D28" s="53"/>
      <c r="E28" s="47">
        <f>(G11/100)*(E4+E5)</f>
        <v>0</v>
      </c>
      <c r="F28" s="48"/>
      <c r="G28" s="48"/>
      <c r="H28" s="48"/>
      <c r="I28" s="49"/>
      <c r="J28" s="43"/>
      <c r="K28" s="1"/>
      <c r="L28" s="1"/>
      <c r="M28" s="1"/>
      <c r="N28" s="1"/>
      <c r="O28" s="1"/>
      <c r="P28" s="1"/>
    </row>
    <row r="29" spans="1:16" ht="22.5" customHeight="1">
      <c r="A29" s="18"/>
      <c r="B29" s="50" t="s">
        <v>13</v>
      </c>
      <c r="C29" s="50"/>
      <c r="D29" s="50"/>
      <c r="E29" s="42">
        <f>IF(I15=TRUE,"0",E4*1.05)</f>
        <v>0</v>
      </c>
      <c r="F29" s="42"/>
      <c r="G29" s="42"/>
      <c r="H29" s="42"/>
      <c r="I29" s="42"/>
      <c r="J29" s="43"/>
      <c r="K29" s="1"/>
      <c r="L29" s="1"/>
      <c r="M29" s="1"/>
      <c r="N29" s="1"/>
      <c r="O29" s="1"/>
      <c r="P29" s="1"/>
    </row>
    <row r="30" spans="1:16" ht="22.5" customHeight="1">
      <c r="A30" s="18"/>
      <c r="B30" s="50" t="str">
        <f>B12</f>
        <v>키 교환비</v>
      </c>
      <c r="C30" s="50"/>
      <c r="D30" s="50"/>
      <c r="E30" s="42">
        <f>E12</f>
        <v>0</v>
      </c>
      <c r="F30" s="42"/>
      <c r="G30" s="42"/>
      <c r="H30" s="42"/>
      <c r="I30" s="42"/>
      <c r="J30" s="43"/>
      <c r="K30" s="1"/>
      <c r="L30" s="1"/>
      <c r="M30" s="1"/>
      <c r="N30" s="1"/>
      <c r="O30" s="1"/>
      <c r="P30" s="1"/>
    </row>
    <row r="31" spans="1:16" ht="22.5" customHeight="1">
      <c r="A31" s="18"/>
      <c r="B31" s="50" t="str">
        <f>B13</f>
        <v>사무 수수료</v>
      </c>
      <c r="C31" s="50"/>
      <c r="D31" s="50"/>
      <c r="E31" s="42">
        <f>E13</f>
        <v>0</v>
      </c>
      <c r="F31" s="42"/>
      <c r="G31" s="42"/>
      <c r="H31" s="42"/>
      <c r="I31" s="42"/>
      <c r="J31" s="43"/>
      <c r="K31" s="1"/>
      <c r="L31" s="1"/>
      <c r="M31" s="1"/>
      <c r="N31" s="1"/>
      <c r="O31" s="1"/>
      <c r="P31" s="1"/>
    </row>
    <row r="32" spans="1:16" ht="22.5" customHeight="1">
      <c r="A32" s="18"/>
      <c r="B32" s="50" t="str">
        <f>B14</f>
        <v>기 타 비 용</v>
      </c>
      <c r="C32" s="50"/>
      <c r="D32" s="50"/>
      <c r="E32" s="42">
        <f>E14</f>
        <v>0</v>
      </c>
      <c r="F32" s="42"/>
      <c r="G32" s="42"/>
      <c r="H32" s="42"/>
      <c r="I32" s="42"/>
      <c r="J32" s="43"/>
      <c r="K32" s="1"/>
      <c r="L32" s="1"/>
      <c r="M32" s="1"/>
      <c r="N32" s="1"/>
      <c r="O32" s="1"/>
      <c r="P32" s="1"/>
    </row>
    <row r="33" spans="1:16" ht="1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"/>
      <c r="L33" s="1"/>
      <c r="M33" s="1"/>
      <c r="N33" s="1"/>
      <c r="O33" s="1"/>
      <c r="P33" s="1"/>
    </row>
    <row r="34" spans="1:16" ht="26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6" ht="18.75" customHeight="1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8.75" customHeight="1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8.75" customHeight="1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8.75" customHeight="1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8.75" customHeight="1"/>
    <row r="40" spans="1:16" ht="18.75" customHeight="1"/>
    <row r="41" spans="1:16" ht="18.75" customHeight="1"/>
    <row r="42" spans="1:16" ht="18.75" customHeight="1"/>
    <row r="43" spans="1:16" ht="15" customHeight="1"/>
  </sheetData>
  <sheetProtection formatCells="0" formatColumns="0" selectLockedCells="1"/>
  <mergeCells count="50">
    <mergeCell ref="E17:H17"/>
    <mergeCell ref="B10:D10"/>
    <mergeCell ref="B25:D25"/>
    <mergeCell ref="B26:D26"/>
    <mergeCell ref="B9:D9"/>
    <mergeCell ref="E29:I29"/>
    <mergeCell ref="B4:D4"/>
    <mergeCell ref="B17:D17"/>
    <mergeCell ref="E10:H10"/>
    <mergeCell ref="E12:H12"/>
    <mergeCell ref="E4:H4"/>
    <mergeCell ref="B5:D5"/>
    <mergeCell ref="B6:D6"/>
    <mergeCell ref="E5:H5"/>
    <mergeCell ref="E6:H6"/>
    <mergeCell ref="E7:H7"/>
    <mergeCell ref="B19:C19"/>
    <mergeCell ref="E8:H8"/>
    <mergeCell ref="E24:I24"/>
    <mergeCell ref="E25:I25"/>
    <mergeCell ref="B12:D12"/>
    <mergeCell ref="E32:I32"/>
    <mergeCell ref="B27:D27"/>
    <mergeCell ref="E27:I27"/>
    <mergeCell ref="B20:D21"/>
    <mergeCell ref="B22:D23"/>
    <mergeCell ref="E21:I21"/>
    <mergeCell ref="E23:I23"/>
    <mergeCell ref="B30:D30"/>
    <mergeCell ref="B31:D31"/>
    <mergeCell ref="B32:D32"/>
    <mergeCell ref="E31:I31"/>
    <mergeCell ref="E30:I30"/>
    <mergeCell ref="B24:D24"/>
    <mergeCell ref="E26:I26"/>
    <mergeCell ref="B15:D15"/>
    <mergeCell ref="B29:D29"/>
    <mergeCell ref="B2:I2"/>
    <mergeCell ref="B28:D28"/>
    <mergeCell ref="E28:I28"/>
    <mergeCell ref="G11:H11"/>
    <mergeCell ref="E11:F11"/>
    <mergeCell ref="B13:D13"/>
    <mergeCell ref="E13:H13"/>
    <mergeCell ref="E14:H14"/>
    <mergeCell ref="B14:D14"/>
    <mergeCell ref="B7:D7"/>
    <mergeCell ref="B8:D8"/>
    <mergeCell ref="E20:I20"/>
    <mergeCell ref="E22:I22"/>
  </mergeCells>
  <phoneticPr fontId="1" type="noConversion"/>
  <pageMargins left="1.05" right="0.7" top="1.07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sanmaru</dc:creator>
  <cp:lastModifiedBy>sanmaru</cp:lastModifiedBy>
  <cp:lastPrinted>2009-11-05T05:18:14Z</cp:lastPrinted>
  <dcterms:created xsi:type="dcterms:W3CDTF">2009-06-15T06:10:00Z</dcterms:created>
  <dcterms:modified xsi:type="dcterms:W3CDTF">2009-11-05T08:20:08Z</dcterms:modified>
</cp:coreProperties>
</file>